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<sst xmlns="http://schemas.openxmlformats.org/spreadsheetml/2006/main" count="64" uniqueCount="48">
  <si>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ширина, м</t>
  </si>
  <si>
    <t>глубина, м</t>
  </si>
  <si>
    <t>высота, м</t>
  </si>
  <si>
    <t>высота двери, м</t>
  </si>
  <si>
    <t>ширина двери, м</t>
  </si>
  <si>
    <t>площадь двери, м</t>
  </si>
  <si>
    <t>периметр стен, м</t>
  </si>
  <si>
    <t>общая площадь, м2</t>
  </si>
  <si>
    <t>площадь стен минус дверь, м2</t>
  </si>
  <si>
    <t>площадь пола минус ванна, м2</t>
  </si>
  <si>
    <t>кафель стена ширина, м</t>
  </si>
  <si>
    <t>кафель стена высота, м</t>
  </si>
  <si>
    <t>кафель пол ширина., м</t>
  </si>
  <si>
    <t>кафель пол высота, м</t>
  </si>
  <si>
    <t>кафель на стены, шт плюс10%</t>
  </si>
  <si>
    <t>кафель на пол, шт плюс2 шт</t>
  </si>
  <si>
    <t>площадь пола, м2</t>
  </si>
  <si>
    <t>ванна</t>
  </si>
  <si>
    <t>туалет</t>
  </si>
  <si>
    <t>итого кафеля на стены, шт</t>
  </si>
  <si>
    <t>итого кафеля на пол, шт</t>
  </si>
  <si>
    <t>суммарная площадь работ, м2</t>
  </si>
  <si>
    <t>Обработка стен бетоноконтактом м.кв.</t>
  </si>
  <si>
    <t>Монтаж фальшстены из ГКЛ по металлокаркасу м.кв.</t>
  </si>
  <si>
    <t>Облицовка стен каф.плиткой (200*200;300*400) м.кв.</t>
  </si>
  <si>
    <t>Укладка плитки на пол (200*200;300*400) м.кв.</t>
  </si>
  <si>
    <t>Демонтаж унитаза кол-во.</t>
  </si>
  <si>
    <t>Установка унитаза кол-во.</t>
  </si>
  <si>
    <t>Устройство гидроизоляции сухими смесями м.кв.</t>
  </si>
  <si>
    <t>Устройство плинтуса керам.плиткой м.п.</t>
  </si>
  <si>
    <t>Затирка швов плитки м.кв.</t>
  </si>
  <si>
    <t>Монтаж уголка пластикового по плитке м.п.</t>
  </si>
  <si>
    <t>Устройство короба из ГКЛ по мет.каркасу м.кв.</t>
  </si>
  <si>
    <t>Грунтовка короба на 1 раз м.кв.</t>
  </si>
  <si>
    <t>Облицовка короба плиткой м.кв.</t>
  </si>
  <si>
    <t>Монтаж вентиляционной решетки шт.</t>
  </si>
  <si>
    <t xml:space="preserve">Монтаж экрана на ванну (стандартный) шт. </t>
  </si>
  <si>
    <t>Монтаж простенка из ГКЛ м.кв.</t>
  </si>
  <si>
    <t xml:space="preserve">Облицовка экрана кафельной питкой (1600х600) м.п. </t>
  </si>
  <si>
    <t xml:space="preserve">Монтаж экрана для ванны из ГКЛ м.п. </t>
  </si>
  <si>
    <t xml:space="preserve">Сверление сквозного отверстия (плитка) шт. </t>
  </si>
  <si>
    <t>итого</t>
  </si>
  <si>
    <t>Рассчет</t>
  </si>
  <si>
    <t>мокрая площадь стены ванны м2</t>
  </si>
  <si>
    <t>ширина ванны, м</t>
  </si>
  <si>
    <t>глубина ванны, м</t>
  </si>
  <si>
    <t>высота ванны, м</t>
  </si>
  <si>
    <t>количсество углов,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</si>
</sst>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i/>
      <sz val="16"/>
      <name val="MathSoftText"/>
      <family val="0"/>
    </font>
    <font>
      <sz val="16"/>
      <name val="MathSoftText"/>
      <family val="0"/>
    </font>
    <font>
      <b/>
      <i/>
      <sz val="16"/>
      <name val="MathSoftText"/>
      <family val="0"/>
    </font>
    <font>
      <b/>
      <sz val="14"/>
      <name val="Arial Cyr"/>
      <family val="0"/>
    </font>
    <font>
      <b/>
      <sz val="14"/>
      <name val="MathSoftTex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athSoftText"/>
      <family val="0"/>
    </font>
    <font>
      <sz val="10"/>
      <name val="MathSoftText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" fillId="7" borderId="8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0" fillId="7" borderId="2" xfId="0" applyFill="1" applyBorder="1" applyAlignment="1">
      <alignment/>
    </xf>
    <xf numFmtId="0" fontId="0" fillId="7" borderId="0" xfId="0" applyFill="1" applyAlignment="1">
      <alignment/>
    </xf>
    <xf numFmtId="0" fontId="2" fillId="6" borderId="3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1" fontId="3" fillId="9" borderId="2" xfId="0" applyNumberFormat="1" applyFont="1" applyFill="1" applyBorder="1" applyAlignment="1">
      <alignment/>
    </xf>
    <xf numFmtId="1" fontId="3" fillId="9" borderId="9" xfId="0" applyNumberFormat="1" applyFont="1" applyFill="1" applyBorder="1" applyAlignment="1">
      <alignment/>
    </xf>
    <xf numFmtId="0" fontId="1" fillId="10" borderId="10" xfId="0" applyFont="1" applyFill="1" applyBorder="1" applyAlignment="1">
      <alignment/>
    </xf>
    <xf numFmtId="1" fontId="4" fillId="1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11" borderId="10" xfId="0" applyFont="1" applyFill="1" applyBorder="1" applyAlignment="1">
      <alignment/>
    </xf>
    <xf numFmtId="0" fontId="5" fillId="11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4">
      <selection activeCell="B60" sqref="B60"/>
    </sheetView>
  </sheetViews>
  <sheetFormatPr defaultColWidth="9.00390625" defaultRowHeight="12.75"/>
  <cols>
    <col min="1" max="1" width="45.125" style="0" customWidth="1"/>
    <col min="2" max="2" width="14.25390625" style="0" customWidth="1"/>
    <col min="5" max="5" width="25.25390625" style="0" customWidth="1"/>
  </cols>
  <sheetData>
    <row r="1" spans="1:3" ht="21.75">
      <c r="A1" s="15" t="s">
        <v>17</v>
      </c>
      <c r="B1" s="16"/>
      <c r="C1" s="17"/>
    </row>
    <row r="2" spans="1:2" ht="21.75">
      <c r="A2" s="1" t="s">
        <v>0</v>
      </c>
      <c r="B2" s="9">
        <v>1.74</v>
      </c>
    </row>
    <row r="3" spans="1:2" ht="21.75">
      <c r="A3" s="1" t="s">
        <v>1</v>
      </c>
      <c r="B3" s="9">
        <v>1.5</v>
      </c>
    </row>
    <row r="4" spans="1:2" ht="21.75">
      <c r="A4" s="1" t="s">
        <v>2</v>
      </c>
      <c r="B4" s="9">
        <v>2.45</v>
      </c>
    </row>
    <row r="5" spans="1:2" ht="21.75">
      <c r="A5" s="2" t="s">
        <v>3</v>
      </c>
      <c r="B5" s="10">
        <v>2.1</v>
      </c>
    </row>
    <row r="6" spans="1:2" ht="21.75">
      <c r="A6" s="2" t="s">
        <v>4</v>
      </c>
      <c r="B6" s="10">
        <v>0.71</v>
      </c>
    </row>
    <row r="7" spans="1:2" ht="21.75">
      <c r="A7" s="2" t="s">
        <v>5</v>
      </c>
      <c r="B7" s="10">
        <f>B5*B6</f>
        <v>1.4909999999999999</v>
      </c>
    </row>
    <row r="8" spans="1:2" ht="21.75">
      <c r="A8" s="2" t="s">
        <v>47</v>
      </c>
      <c r="B8" s="2">
        <f>2</f>
        <v>2</v>
      </c>
    </row>
    <row r="9" spans="1:2" ht="21.75">
      <c r="A9" s="3" t="s">
        <v>6</v>
      </c>
      <c r="B9" s="11">
        <f>B2*2+B3*2</f>
        <v>6.48</v>
      </c>
    </row>
    <row r="10" spans="1:2" ht="21.75">
      <c r="A10" s="3" t="s">
        <v>8</v>
      </c>
      <c r="B10" s="11">
        <f>B9*B4-B7</f>
        <v>14.385000000000003</v>
      </c>
    </row>
    <row r="11" spans="1:2" ht="21.75">
      <c r="A11" s="13" t="s">
        <v>44</v>
      </c>
      <c r="B11" s="27">
        <v>1.7</v>
      </c>
    </row>
    <row r="12" spans="1:2" ht="21.75">
      <c r="A12" s="13" t="s">
        <v>45</v>
      </c>
      <c r="B12" s="27">
        <v>0.5</v>
      </c>
    </row>
    <row r="13" spans="1:2" ht="21.75">
      <c r="A13" s="13" t="s">
        <v>46</v>
      </c>
      <c r="B13" s="27">
        <v>0.5</v>
      </c>
    </row>
    <row r="14" spans="1:2" ht="21.75">
      <c r="A14" s="3" t="s">
        <v>9</v>
      </c>
      <c r="B14" s="11">
        <f>B2*B3-0.5*1.7</f>
        <v>1.7599999999999998</v>
      </c>
    </row>
    <row r="15" spans="1:2" ht="21.75">
      <c r="A15" s="3" t="s">
        <v>7</v>
      </c>
      <c r="B15" s="11">
        <f>B10+B14</f>
        <v>16.145000000000003</v>
      </c>
    </row>
    <row r="16" spans="1:2" ht="21.75">
      <c r="A16" s="28" t="s">
        <v>43</v>
      </c>
      <c r="B16" s="29">
        <f>(B4-B13)*B12*2+B11</f>
        <v>3.6500000000000004</v>
      </c>
    </row>
    <row r="17" spans="1:2" ht="21.75">
      <c r="A17" s="4" t="s">
        <v>10</v>
      </c>
      <c r="B17" s="12">
        <v>0.2</v>
      </c>
    </row>
    <row r="18" spans="1:2" ht="21.75">
      <c r="A18" s="4" t="s">
        <v>11</v>
      </c>
      <c r="B18" s="5">
        <v>0.3</v>
      </c>
    </row>
    <row r="19" spans="1:2" ht="21.75">
      <c r="A19" s="4" t="s">
        <v>12</v>
      </c>
      <c r="B19" s="5">
        <v>0.4</v>
      </c>
    </row>
    <row r="20" spans="1:2" ht="21.75">
      <c r="A20" s="4" t="s">
        <v>13</v>
      </c>
      <c r="B20" s="5">
        <v>0.4</v>
      </c>
    </row>
    <row r="21" spans="1:2" ht="21.75">
      <c r="A21" s="30" t="s">
        <v>14</v>
      </c>
      <c r="B21" s="31">
        <f>B10/(B17*B18)+0.1*B10/(B17*B18)</f>
        <v>263.7250000000001</v>
      </c>
    </row>
    <row r="22" spans="1:2" ht="21.75">
      <c r="A22" s="30" t="s">
        <v>15</v>
      </c>
      <c r="B22" s="32">
        <f>B14/(B19*B20)+2</f>
        <v>12.999999999999996</v>
      </c>
    </row>
    <row r="23" spans="1:3" ht="21.75" customHeight="1">
      <c r="A23" s="18" t="s">
        <v>18</v>
      </c>
      <c r="B23" s="19"/>
      <c r="C23" s="20"/>
    </row>
    <row r="24" spans="1:2" ht="21.75">
      <c r="A24" s="1" t="s">
        <v>0</v>
      </c>
      <c r="B24" s="14">
        <v>1</v>
      </c>
    </row>
    <row r="25" spans="1:2" ht="21.75">
      <c r="A25" s="1" t="s">
        <v>1</v>
      </c>
      <c r="B25" s="14">
        <v>1</v>
      </c>
    </row>
    <row r="26" spans="1:2" ht="21.75">
      <c r="A26" s="1" t="s">
        <v>2</v>
      </c>
      <c r="B26" s="6">
        <v>2.45</v>
      </c>
    </row>
    <row r="27" spans="1:2" ht="21.75">
      <c r="A27" s="2" t="s">
        <v>3</v>
      </c>
      <c r="B27" s="7">
        <v>2.1</v>
      </c>
    </row>
    <row r="28" spans="1:5" ht="21.75">
      <c r="A28" s="2" t="s">
        <v>4</v>
      </c>
      <c r="B28" s="7">
        <v>0.71</v>
      </c>
      <c r="E28" s="35"/>
    </row>
    <row r="29" spans="1:2" ht="21.75">
      <c r="A29" s="2" t="s">
        <v>5</v>
      </c>
      <c r="B29" s="7">
        <f>B27*B28</f>
        <v>1.4909999999999999</v>
      </c>
    </row>
    <row r="30" spans="1:2" ht="21.75">
      <c r="A30" s="2" t="s">
        <v>47</v>
      </c>
      <c r="B30" s="7">
        <f>2</f>
        <v>2</v>
      </c>
    </row>
    <row r="31" spans="1:2" ht="21.75">
      <c r="A31" s="3" t="s">
        <v>6</v>
      </c>
      <c r="B31" s="8">
        <f>B24*2+B25*2</f>
        <v>4</v>
      </c>
    </row>
    <row r="32" spans="1:2" ht="21.75">
      <c r="A32" s="3" t="s">
        <v>8</v>
      </c>
      <c r="B32" s="8">
        <f>B31*B26-B29</f>
        <v>8.309000000000001</v>
      </c>
    </row>
    <row r="33" spans="1:2" ht="21.75">
      <c r="A33" s="3" t="s">
        <v>16</v>
      </c>
      <c r="B33" s="8">
        <f>B24*B25</f>
        <v>1</v>
      </c>
    </row>
    <row r="34" spans="1:2" ht="21.75">
      <c r="A34" s="3" t="s">
        <v>7</v>
      </c>
      <c r="B34" s="8">
        <f>B32+B33</f>
        <v>9.309000000000001</v>
      </c>
    </row>
    <row r="35" spans="1:2" ht="21.75">
      <c r="A35" s="4" t="s">
        <v>10</v>
      </c>
      <c r="B35" s="5">
        <v>0.2</v>
      </c>
    </row>
    <row r="36" spans="1:2" ht="21.75">
      <c r="A36" s="4" t="s">
        <v>11</v>
      </c>
      <c r="B36" s="5">
        <v>0.3</v>
      </c>
    </row>
    <row r="37" spans="1:2" ht="21.75">
      <c r="A37" s="4" t="s">
        <v>12</v>
      </c>
      <c r="B37" s="5">
        <v>0.4</v>
      </c>
    </row>
    <row r="38" spans="1:2" ht="21.75">
      <c r="A38" s="4" t="s">
        <v>13</v>
      </c>
      <c r="B38" s="5">
        <v>0.4</v>
      </c>
    </row>
    <row r="39" spans="1:2" ht="21.75">
      <c r="A39" s="30" t="s">
        <v>14</v>
      </c>
      <c r="B39" s="31">
        <f>B32/(B35*B36)+0.1*B32/(B35*B36)</f>
        <v>152.33166666666668</v>
      </c>
    </row>
    <row r="40" spans="1:2" ht="21.75">
      <c r="A40" s="30" t="s">
        <v>15</v>
      </c>
      <c r="B40" s="31">
        <f>B33/(B37*B38)+2</f>
        <v>8.25</v>
      </c>
    </row>
    <row r="41" spans="1:2" ht="21.75">
      <c r="A41" s="33" t="s">
        <v>19</v>
      </c>
      <c r="B41" s="34">
        <f>B21+B39</f>
        <v>416.05666666666673</v>
      </c>
    </row>
    <row r="42" spans="1:2" ht="21.75">
      <c r="A42" s="33" t="s">
        <v>20</v>
      </c>
      <c r="B42" s="34">
        <f>B22+B40</f>
        <v>21.249999999999996</v>
      </c>
    </row>
    <row r="43" spans="1:2" ht="21.75">
      <c r="A43" s="36" t="s">
        <v>21</v>
      </c>
      <c r="B43" s="37">
        <f>B34+B15</f>
        <v>25.454000000000004</v>
      </c>
    </row>
    <row r="44" spans="1:4" ht="21.75">
      <c r="A44" s="23" t="s">
        <v>42</v>
      </c>
      <c r="B44" s="24"/>
      <c r="C44" s="25"/>
      <c r="D44" s="26"/>
    </row>
    <row r="45" spans="1:4" ht="17.25">
      <c r="A45" s="21" t="s">
        <v>22</v>
      </c>
      <c r="B45">
        <f>B32+B10</f>
        <v>22.694000000000003</v>
      </c>
      <c r="C45" s="22">
        <v>50</v>
      </c>
      <c r="D45" s="22">
        <f>B51*C45</f>
        <v>182.50000000000003</v>
      </c>
    </row>
    <row r="46" spans="1:4" ht="17.25">
      <c r="A46" s="21" t="s">
        <v>23</v>
      </c>
      <c r="B46" s="22">
        <v>0</v>
      </c>
      <c r="C46" s="22">
        <v>350</v>
      </c>
      <c r="D46" s="22">
        <f aca="true" t="shared" si="0" ref="D45:D57">B46*C46</f>
        <v>0</v>
      </c>
    </row>
    <row r="47" spans="1:4" ht="17.25">
      <c r="A47" s="21" t="s">
        <v>24</v>
      </c>
      <c r="B47" s="22">
        <f>B32+B10</f>
        <v>22.694000000000003</v>
      </c>
      <c r="C47" s="22">
        <v>400</v>
      </c>
      <c r="D47" s="22">
        <f t="shared" si="0"/>
        <v>9077.6</v>
      </c>
    </row>
    <row r="48" spans="1:4" ht="17.25">
      <c r="A48" s="21" t="s">
        <v>25</v>
      </c>
      <c r="B48" s="22">
        <f>B33+B14</f>
        <v>2.76</v>
      </c>
      <c r="C48" s="22">
        <v>400</v>
      </c>
      <c r="D48" s="22">
        <f>B48*C48</f>
        <v>1104</v>
      </c>
    </row>
    <row r="49" spans="1:4" ht="17.25">
      <c r="A49" s="21" t="s">
        <v>26</v>
      </c>
      <c r="B49" s="22">
        <v>1</v>
      </c>
      <c r="C49" s="22">
        <v>300</v>
      </c>
      <c r="D49" s="22">
        <f>B49*C49</f>
        <v>300</v>
      </c>
    </row>
    <row r="50" spans="1:4" ht="17.25">
      <c r="A50" s="21" t="s">
        <v>27</v>
      </c>
      <c r="B50" s="22">
        <v>1</v>
      </c>
      <c r="C50" s="22">
        <v>450</v>
      </c>
      <c r="D50" s="22">
        <f>B50*C50</f>
        <v>450</v>
      </c>
    </row>
    <row r="51" spans="1:4" ht="17.25">
      <c r="A51" s="21" t="s">
        <v>28</v>
      </c>
      <c r="B51" s="22">
        <f>B16</f>
        <v>3.6500000000000004</v>
      </c>
      <c r="C51" s="22">
        <v>250</v>
      </c>
      <c r="D51" s="22">
        <f>B51*C51</f>
        <v>912.5000000000001</v>
      </c>
    </row>
    <row r="52" spans="1:4" ht="17.25">
      <c r="A52" s="21" t="s">
        <v>29</v>
      </c>
      <c r="B52" s="22">
        <f>B9+B31</f>
        <v>10.48</v>
      </c>
      <c r="C52" s="22">
        <v>300</v>
      </c>
      <c r="D52" s="22">
        <f>B52*C52</f>
        <v>3144</v>
      </c>
    </row>
    <row r="53" spans="1:4" ht="17.25">
      <c r="A53" s="21" t="s">
        <v>30</v>
      </c>
      <c r="B53" s="22">
        <f>B47+B48</f>
        <v>25.454</v>
      </c>
      <c r="C53" s="22">
        <v>50</v>
      </c>
      <c r="D53" s="22">
        <f t="shared" si="0"/>
        <v>1272.7</v>
      </c>
    </row>
    <row r="54" spans="1:4" ht="17.25">
      <c r="A54" s="21" t="s">
        <v>31</v>
      </c>
      <c r="B54" s="22">
        <f>(B8+B30)*B4</f>
        <v>9.8</v>
      </c>
      <c r="C54" s="22">
        <v>80</v>
      </c>
      <c r="D54" s="22">
        <f t="shared" si="0"/>
        <v>784</v>
      </c>
    </row>
    <row r="55" spans="1:4" ht="17.25">
      <c r="A55" s="21" t="s">
        <v>32</v>
      </c>
      <c r="B55" s="22">
        <v>0</v>
      </c>
      <c r="C55" s="22">
        <v>500</v>
      </c>
      <c r="D55" s="22">
        <f t="shared" si="0"/>
        <v>0</v>
      </c>
    </row>
    <row r="56" spans="1:4" ht="17.25">
      <c r="A56" s="21" t="s">
        <v>33</v>
      </c>
      <c r="B56" s="22">
        <v>0</v>
      </c>
      <c r="C56" s="22">
        <v>35</v>
      </c>
      <c r="D56" s="22">
        <f t="shared" si="0"/>
        <v>0</v>
      </c>
    </row>
    <row r="57" spans="1:4" ht="17.25">
      <c r="A57" s="21" t="s">
        <v>34</v>
      </c>
      <c r="B57" s="22">
        <v>0</v>
      </c>
      <c r="C57" s="22">
        <v>700</v>
      </c>
      <c r="D57" s="22">
        <f t="shared" si="0"/>
        <v>0</v>
      </c>
    </row>
    <row r="58" spans="1:4" ht="17.25">
      <c r="A58" s="21" t="s">
        <v>35</v>
      </c>
      <c r="B58" s="22">
        <v>3</v>
      </c>
      <c r="C58" s="22">
        <v>380</v>
      </c>
      <c r="D58" s="22">
        <f>B58*C58</f>
        <v>1140</v>
      </c>
    </row>
    <row r="59" spans="1:4" ht="17.25">
      <c r="A59" s="21" t="s">
        <v>36</v>
      </c>
      <c r="B59" s="22">
        <v>0</v>
      </c>
      <c r="C59" s="22">
        <v>500</v>
      </c>
      <c r="D59" s="22">
        <f>B59*C59</f>
        <v>0</v>
      </c>
    </row>
    <row r="60" spans="1:4" ht="17.25">
      <c r="A60" s="21" t="s">
        <v>37</v>
      </c>
      <c r="B60" s="22">
        <v>0</v>
      </c>
      <c r="C60" s="22">
        <v>600</v>
      </c>
      <c r="D60" s="22">
        <f>B60*C60</f>
        <v>0</v>
      </c>
    </row>
    <row r="61" spans="1:4" ht="17.25">
      <c r="A61" s="21" t="s">
        <v>38</v>
      </c>
      <c r="B61" s="22">
        <v>0</v>
      </c>
      <c r="C61" s="22">
        <v>900</v>
      </c>
      <c r="D61" s="22">
        <f>B61*C61</f>
        <v>0</v>
      </c>
    </row>
    <row r="62" spans="1:4" ht="17.25">
      <c r="A62" s="21" t="s">
        <v>39</v>
      </c>
      <c r="B62" s="22">
        <v>0</v>
      </c>
      <c r="C62" s="22">
        <v>1000</v>
      </c>
      <c r="D62" s="22">
        <f>B62*C62</f>
        <v>0</v>
      </c>
    </row>
    <row r="63" spans="1:4" ht="17.25">
      <c r="A63" s="21" t="s">
        <v>40</v>
      </c>
      <c r="B63" s="22">
        <v>0</v>
      </c>
      <c r="C63" s="22">
        <v>300</v>
      </c>
      <c r="D63" s="22">
        <f>B63*C63</f>
        <v>0</v>
      </c>
    </row>
    <row r="64" spans="1:4" ht="14.25">
      <c r="A64" s="22" t="s">
        <v>41</v>
      </c>
      <c r="B64" s="22"/>
      <c r="C64" s="22"/>
      <c r="D64" s="22">
        <f>SUM(D45:D63)</f>
        <v>18367.3</v>
      </c>
    </row>
  </sheetData>
  <mergeCells count="2">
    <mergeCell ref="A1:C1"/>
    <mergeCell ref="A23:C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Engenier</dc:creator>
  <cp:keywords/>
  <dc:description/>
  <cp:lastModifiedBy>Engenier</cp:lastModifiedBy>
  <dcterms:created xsi:type="dcterms:W3CDTF">2014-12-20T01:26:31Z</dcterms:created>
  <dcterms:modified xsi:type="dcterms:W3CDTF">2015-01-07T09:20:26Z</dcterms:modified>
  <cp:category/>
  <cp:version/>
  <cp:contentType/>
  <cp:contentStatus/>
</cp:coreProperties>
</file>